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5600" windowHeight="11760"/>
  </bookViews>
  <sheets>
    <sheet name="NOMINA MARZO" sheetId="1" r:id="rId1"/>
    <sheet name="IMPUESTOS INFONAVIT" sheetId="3" state="hidden" r:id="rId2"/>
    <sheet name="IMPUESTOS IMSS" sheetId="4" state="hidden" r:id="rId3"/>
  </sheets>
  <calcPr calcId="144525"/>
</workbook>
</file>

<file path=xl/calcChain.xml><?xml version="1.0" encoding="utf-8"?>
<calcChain xmlns="http://schemas.openxmlformats.org/spreadsheetml/2006/main">
  <c r="C42" i="1" l="1"/>
  <c r="C43" i="1" s="1"/>
  <c r="I37" i="1"/>
  <c r="H36" i="1"/>
  <c r="I36" i="1" s="1"/>
  <c r="I35" i="1"/>
  <c r="I34" i="1"/>
  <c r="I38" i="1" s="1"/>
  <c r="C18" i="1"/>
  <c r="C19" i="1" s="1"/>
  <c r="I11" i="1" l="1"/>
  <c r="I13" i="1"/>
  <c r="I10" i="1"/>
  <c r="H12" i="1"/>
  <c r="I12" i="1" s="1"/>
  <c r="E15" i="4"/>
  <c r="E16" i="4"/>
  <c r="H9" i="3"/>
  <c r="G9" i="3"/>
  <c r="F9" i="3"/>
  <c r="H11" i="3"/>
  <c r="G11" i="3"/>
  <c r="F11" i="3"/>
  <c r="K11" i="3" s="1"/>
  <c r="E11" i="3"/>
  <c r="J11" i="3" s="1"/>
  <c r="E9" i="3"/>
  <c r="J9" i="3" s="1"/>
  <c r="D15" i="3" l="1"/>
  <c r="I14" i="1"/>
  <c r="E17" i="4"/>
  <c r="K9" i="3"/>
  <c r="D16" i="3" s="1"/>
  <c r="D17" i="3" s="1"/>
</calcChain>
</file>

<file path=xl/sharedStrings.xml><?xml version="1.0" encoding="utf-8"?>
<sst xmlns="http://schemas.openxmlformats.org/spreadsheetml/2006/main" count="101" uniqueCount="48">
  <si>
    <t>CERVANTES LOPEZ WENDY ELIZABETH</t>
  </si>
  <si>
    <t>SUELDO 15 DIAS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</si>
  <si>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</si>
  <si>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</si>
  <si>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</si>
  <si>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</si>
  <si>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</si>
  <si>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</si>
  <si>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</si>
  <si>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</si>
  <si>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</si>
  <si>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</si>
  <si>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</si>
  <si>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</si>
  <si>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</si>
  <si>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</si>
  <si>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 xml:space="preserve"> </t>
  </si>
  <si>
    <t>SUELDO 15DIAS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</si>
  <si>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</si>
  <si>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</si>
  <si>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</si>
  <si>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</si>
  <si>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</si>
  <si>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</si>
  <si>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</si>
  <si>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</si>
  <si>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</si>
  <si>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</si>
  <si>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</si>
  <si>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</si>
  <si>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</si>
  <si>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</si>
  <si>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</si>
  <si>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</si>
  <si>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</si>
  <si>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</si>
  <si>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</si>
  <si>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</si>
  <si>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</si>
  <si>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</si>
  <si>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 xml:space="preserve">Febrero quincenas 1ra y 2da </t>
  </si>
  <si>
    <t>TOTAL NOMINA DEL MES DE FEBRERO, PRIMERA Y SEGUNDA QUINCENA</t>
  </si>
  <si>
    <t>SUELDO 16 DIAS</t>
  </si>
  <si>
    <t>NOMINA MARZO 2022</t>
  </si>
  <si>
    <t>EL INFONAVIT LLEVA $ 69.02 MAS SE AUMENTARON EN LA NOMINA DE ABRIL</t>
  </si>
  <si>
    <t>LO CORRECTO ES 1,484.53</t>
  </si>
  <si>
    <t>TOTAL NOMINA DEL MES DE MARZO, PRIMERA Y SEGUNDA QUINCENA</t>
  </si>
  <si>
    <t xml:space="preserve">MARZO quincenas 1ra y 2da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</si>
</sst>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1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65" fontId="1" fillId="2" borderId="1" xfId="1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0" fontId="1" fillId="0" borderId="6" xfId="0" applyFont="1" applyBorder="1"/>
    <xf numFmtId="43" fontId="1" fillId="0" borderId="6" xfId="0" applyNumberFormat="1" applyFont="1" applyBorder="1"/>
    <xf numFmtId="165" fontId="1" fillId="0" borderId="4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19049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  <xdr:oneCellAnchor>
    <xdr:from>
      <xdr:col>0</xdr:col>
      <xdr:colOff>628651</xdr:colOff>
      <xdr:row>24</xdr:row>
      <xdr:rowOff>95250</xdr:rowOff>
    </xdr:from>
    <xdr:ext cx="1076324" cy="1043939"/>
    <xdr:pic>
      <xdr:nvPicPr>
        <xdr:cNvPr id="5" name="Imagen 4">
          <a:extLst>
            <a:ext uri="{FF2B5EF4-FFF2-40B4-BE49-F238E27FC236}">
              <a16:creationId xmlns:a16="http://schemas.microsoft.com/office/drawing/2014/main" xmlns="" id="{E764F378-2867-4006-A71B-746449A9FA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43939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43"/>
  <sheetViews>
    <sheetView tabSelected="1" topLeftCell="A27" zoomScaleNormal="100" workbookViewId="0">
      <selection activeCell="B31" sqref="B31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4" max="8" width="11.5703125" customWidth="1"/>
    <col min="9" max="9" width="12.7109375" customWidth="1"/>
    <col min="10" max="10" width="12" bestFit="1" customWidth="1"/>
    <col min="12" max="12" width="13.5703125" bestFit="1" customWidth="1"/>
  </cols>
  <sheetData>
    <row r="3" spans="1:10" ht="16.149999999999999" customHeight="1" x14ac:dyDescent="0.3">
      <c r="B3" s="3" t="s">
        <v>13</v>
      </c>
      <c r="C3" s="3"/>
      <c r="D3" s="3"/>
    </row>
    <row r="4" spans="1:10" x14ac:dyDescent="0.25">
      <c r="B4" s="3" t="s">
        <v>14</v>
      </c>
      <c r="C4" s="3"/>
      <c r="D4" s="3"/>
    </row>
    <row r="5" spans="1:10" ht="14.45" x14ac:dyDescent="0.3">
      <c r="B5" s="3" t="s">
        <v>43</v>
      </c>
      <c r="C5" s="3"/>
      <c r="D5" s="3"/>
    </row>
    <row r="6" spans="1:10" ht="14.45" x14ac:dyDescent="0.3">
      <c r="B6" s="3" t="s">
        <v>40</v>
      </c>
    </row>
    <row r="7" spans="1:10" ht="14.45" x14ac:dyDescent="0.3">
      <c r="B7" s="3"/>
    </row>
    <row r="8" spans="1:10" ht="14.45" x14ac:dyDescent="0.3">
      <c r="A8" s="1"/>
      <c r="B8" s="1"/>
      <c r="C8" s="1"/>
      <c r="D8" s="1"/>
      <c r="E8" s="1"/>
      <c r="F8" s="1"/>
      <c r="G8" s="1" t="s">
        <v>6</v>
      </c>
      <c r="H8" s="1" t="s">
        <v>12</v>
      </c>
      <c r="I8" s="1" t="s">
        <v>10</v>
      </c>
    </row>
    <row r="9" spans="1:10" ht="14.45" x14ac:dyDescent="0.3">
      <c r="A9" s="1"/>
      <c r="B9" s="1"/>
      <c r="C9" s="1" t="s">
        <v>4</v>
      </c>
      <c r="D9" s="1" t="s">
        <v>5</v>
      </c>
      <c r="E9" s="1" t="s">
        <v>7</v>
      </c>
      <c r="F9" s="1" t="s">
        <v>6</v>
      </c>
      <c r="G9" s="1" t="s">
        <v>9</v>
      </c>
      <c r="H9" s="1" t="s">
        <v>8</v>
      </c>
      <c r="I9" s="1" t="s">
        <v>11</v>
      </c>
    </row>
    <row r="10" spans="1:10" ht="14.45" x14ac:dyDescent="0.3">
      <c r="A10" s="2" t="s">
        <v>0</v>
      </c>
      <c r="B10" s="2" t="s">
        <v>17</v>
      </c>
      <c r="C10" s="9">
        <v>2593.0500000000002</v>
      </c>
      <c r="D10" s="10"/>
      <c r="E10" s="10">
        <v>35.005000000000003</v>
      </c>
      <c r="F10" s="10">
        <v>8.6</v>
      </c>
      <c r="G10" s="10"/>
      <c r="H10" s="9">
        <v>0</v>
      </c>
      <c r="I10" s="9">
        <f>C10-E10+F10-H10</f>
        <v>2566.645</v>
      </c>
      <c r="J10" s="6"/>
    </row>
    <row r="11" spans="1:10" ht="14.45" x14ac:dyDescent="0.3">
      <c r="A11" s="5" t="s">
        <v>0</v>
      </c>
      <c r="B11" s="5" t="s">
        <v>42</v>
      </c>
      <c r="C11" s="11">
        <v>2765.92</v>
      </c>
      <c r="D11" s="11"/>
      <c r="E11" s="11">
        <v>35.005000000000003</v>
      </c>
      <c r="F11" s="11">
        <v>8.6</v>
      </c>
      <c r="G11" s="11" t="s">
        <v>16</v>
      </c>
      <c r="H11" s="11">
        <v>0</v>
      </c>
      <c r="I11" s="11">
        <f t="shared" ref="I11:I13" si="0">C11-E11+F11-H11</f>
        <v>2739.5149999999999</v>
      </c>
      <c r="J11" s="6"/>
    </row>
    <row r="12" spans="1:10" ht="14.45" x14ac:dyDescent="0.3">
      <c r="A12" s="2" t="s">
        <v>2</v>
      </c>
      <c r="B12" s="2" t="s">
        <v>1</v>
      </c>
      <c r="C12" s="9">
        <v>2593.0500000000002</v>
      </c>
      <c r="D12" s="10"/>
      <c r="E12" s="10">
        <v>35.005000000000003</v>
      </c>
      <c r="F12" s="10">
        <v>8.6</v>
      </c>
      <c r="G12" s="10"/>
      <c r="H12" s="10">
        <f>5662.02/4</f>
        <v>1415.5050000000001</v>
      </c>
      <c r="I12" s="9">
        <f t="shared" si="0"/>
        <v>1151.1399999999999</v>
      </c>
      <c r="J12" s="7"/>
    </row>
    <row r="13" spans="1:10" ht="14.45" x14ac:dyDescent="0.3">
      <c r="A13" s="5" t="s">
        <v>3</v>
      </c>
      <c r="B13" s="5" t="s">
        <v>42</v>
      </c>
      <c r="C13" s="11">
        <v>2765.92</v>
      </c>
      <c r="D13" s="11"/>
      <c r="E13" s="11">
        <v>35.005000000000003</v>
      </c>
      <c r="F13" s="11">
        <v>8.6</v>
      </c>
      <c r="G13" s="11"/>
      <c r="H13" s="11">
        <v>1415.5050000000001</v>
      </c>
      <c r="I13" s="11">
        <f t="shared" si="0"/>
        <v>1324.0099999999998</v>
      </c>
    </row>
    <row r="14" spans="1:10" ht="14.45" x14ac:dyDescent="0.3">
      <c r="A14" s="48" t="s">
        <v>41</v>
      </c>
      <c r="B14" s="48"/>
      <c r="C14" s="48"/>
      <c r="D14" s="48"/>
      <c r="E14" s="48"/>
      <c r="F14" s="48"/>
      <c r="G14" s="48"/>
      <c r="H14" s="48"/>
      <c r="I14" s="45">
        <f>SUM(I10:I13)</f>
        <v>7781.3099999999995</v>
      </c>
    </row>
    <row r="16" spans="1:10" ht="14.45" x14ac:dyDescent="0.3">
      <c r="B16" s="46" t="s">
        <v>39</v>
      </c>
      <c r="C16" s="47"/>
    </row>
    <row r="17" spans="1:12" s="26" customFormat="1" ht="14.45" x14ac:dyDescent="0.3">
      <c r="B17" s="4" t="s">
        <v>37</v>
      </c>
      <c r="C17" s="37">
        <v>1922</v>
      </c>
      <c r="E17" s="38"/>
    </row>
    <row r="18" spans="1:12" thickBot="1" x14ac:dyDescent="0.35">
      <c r="B18" s="42" t="s">
        <v>15</v>
      </c>
      <c r="C18" s="43">
        <f>SUM(C10:C13)*0.03</f>
        <v>321.53820000000002</v>
      </c>
    </row>
    <row r="19" spans="1:12" thickTop="1" x14ac:dyDescent="0.3">
      <c r="B19" s="8" t="s">
        <v>18</v>
      </c>
      <c r="C19" s="8">
        <f>SUM(C17:C18)</f>
        <v>2243.5382</v>
      </c>
    </row>
    <row r="20" spans="1:12" ht="14.45" x14ac:dyDescent="0.3">
      <c r="C20" s="3"/>
    </row>
    <row r="21" spans="1:12" ht="14.45" x14ac:dyDescent="0.3">
      <c r="F21" s="19"/>
      <c r="L21" s="12"/>
    </row>
    <row r="22" spans="1:12" ht="14.45" x14ac:dyDescent="0.3">
      <c r="F22" s="19"/>
    </row>
    <row r="24" spans="1:12" ht="14.45" x14ac:dyDescent="0.3">
      <c r="C24" s="7"/>
      <c r="K24" t="s">
        <v>16</v>
      </c>
    </row>
    <row r="27" spans="1:12" ht="14.45" x14ac:dyDescent="0.3">
      <c r="B27" s="3" t="s">
        <v>13</v>
      </c>
      <c r="C27" s="3"/>
      <c r="D27" s="3"/>
    </row>
    <row r="28" spans="1:12" x14ac:dyDescent="0.25">
      <c r="B28" s="3" t="s">
        <v>14</v>
      </c>
      <c r="C28" s="3"/>
      <c r="D28" s="3"/>
    </row>
    <row r="29" spans="1:12" ht="14.45" x14ac:dyDescent="0.3">
      <c r="B29" s="3" t="s">
        <v>43</v>
      </c>
      <c r="C29" s="3"/>
      <c r="D29" s="3"/>
      <c r="G29" s="3" t="s">
        <v>44</v>
      </c>
      <c r="H29" s="3"/>
      <c r="I29" s="3"/>
      <c r="J29" s="3"/>
      <c r="K29" s="3"/>
      <c r="L29" s="3"/>
    </row>
    <row r="30" spans="1:12" ht="14.45" x14ac:dyDescent="0.3">
      <c r="B30" s="3" t="s">
        <v>47</v>
      </c>
      <c r="G30" s="3" t="s">
        <v>45</v>
      </c>
      <c r="H30" s="3"/>
      <c r="I30" s="3"/>
      <c r="J30" s="3"/>
      <c r="K30" s="3"/>
      <c r="L30" s="3"/>
    </row>
    <row r="31" spans="1:12" ht="14.45" x14ac:dyDescent="0.3">
      <c r="B31" s="3"/>
      <c r="G31" s="3"/>
      <c r="H31" s="3"/>
      <c r="I31" s="3"/>
      <c r="J31" s="3"/>
      <c r="K31" s="3"/>
      <c r="L31" s="3"/>
    </row>
    <row r="32" spans="1:12" ht="14.45" x14ac:dyDescent="0.3">
      <c r="A32" s="1"/>
      <c r="B32" s="1"/>
      <c r="C32" s="1"/>
      <c r="D32" s="1"/>
      <c r="E32" s="1"/>
      <c r="F32" s="1"/>
      <c r="G32" s="1" t="s">
        <v>6</v>
      </c>
      <c r="H32" s="1" t="s">
        <v>12</v>
      </c>
      <c r="I32" s="1" t="s">
        <v>10</v>
      </c>
    </row>
    <row r="33" spans="1:9" ht="14.45" x14ac:dyDescent="0.3">
      <c r="A33" s="1"/>
      <c r="B33" s="1"/>
      <c r="C33" s="1" t="s">
        <v>4</v>
      </c>
      <c r="D33" s="1" t="s">
        <v>5</v>
      </c>
      <c r="E33" s="1" t="s">
        <v>7</v>
      </c>
      <c r="F33" s="1" t="s">
        <v>6</v>
      </c>
      <c r="G33" s="1" t="s">
        <v>9</v>
      </c>
      <c r="H33" s="1" t="s">
        <v>8</v>
      </c>
      <c r="I33" s="1" t="s">
        <v>11</v>
      </c>
    </row>
    <row r="34" spans="1:9" ht="14.45" x14ac:dyDescent="0.3">
      <c r="A34" s="2" t="s">
        <v>0</v>
      </c>
      <c r="B34" s="2" t="s">
        <v>17</v>
      </c>
      <c r="C34" s="9">
        <v>2593.0500000000002</v>
      </c>
      <c r="D34" s="10"/>
      <c r="E34" s="10">
        <v>35.005000000000003</v>
      </c>
      <c r="F34" s="10">
        <v>8.6</v>
      </c>
      <c r="G34" s="10"/>
      <c r="H34" s="9">
        <v>0</v>
      </c>
      <c r="I34" s="9">
        <f>C34-E34+F34-H34</f>
        <v>2566.645</v>
      </c>
    </row>
    <row r="35" spans="1:9" ht="14.45" x14ac:dyDescent="0.3">
      <c r="A35" s="5" t="s">
        <v>0</v>
      </c>
      <c r="B35" s="5" t="s">
        <v>42</v>
      </c>
      <c r="C35" s="11">
        <v>2765.92</v>
      </c>
      <c r="D35" s="11"/>
      <c r="E35" s="11">
        <v>35.005000000000003</v>
      </c>
      <c r="F35" s="11">
        <v>8.6</v>
      </c>
      <c r="G35" s="11" t="s">
        <v>16</v>
      </c>
      <c r="H35" s="11">
        <v>0</v>
      </c>
      <c r="I35" s="11">
        <f t="shared" ref="I35:I37" si="1">C35-E35+F35-H35</f>
        <v>2739.5149999999999</v>
      </c>
    </row>
    <row r="36" spans="1:9" ht="14.45" x14ac:dyDescent="0.3">
      <c r="A36" s="2" t="s">
        <v>2</v>
      </c>
      <c r="B36" s="2" t="s">
        <v>1</v>
      </c>
      <c r="C36" s="9">
        <v>2593.0500000000002</v>
      </c>
      <c r="D36" s="10"/>
      <c r="E36" s="10">
        <v>35.005000000000003</v>
      </c>
      <c r="F36" s="10">
        <v>8.6</v>
      </c>
      <c r="G36" s="10"/>
      <c r="H36" s="10">
        <f>5662.02/4</f>
        <v>1415.5050000000001</v>
      </c>
      <c r="I36" s="9">
        <f t="shared" si="1"/>
        <v>1151.1399999999999</v>
      </c>
    </row>
    <row r="37" spans="1:9" ht="14.45" x14ac:dyDescent="0.3">
      <c r="A37" s="5" t="s">
        <v>3</v>
      </c>
      <c r="B37" s="5" t="s">
        <v>42</v>
      </c>
      <c r="C37" s="11">
        <v>2765.92</v>
      </c>
      <c r="D37" s="11"/>
      <c r="E37" s="11">
        <v>35.005000000000003</v>
      </c>
      <c r="F37" s="11">
        <v>8.6</v>
      </c>
      <c r="G37" s="11"/>
      <c r="H37" s="11">
        <v>1415.5050000000001</v>
      </c>
      <c r="I37" s="11">
        <f t="shared" si="1"/>
        <v>1324.0099999999998</v>
      </c>
    </row>
    <row r="38" spans="1:9" ht="14.45" x14ac:dyDescent="0.3">
      <c r="A38" s="48" t="s">
        <v>46</v>
      </c>
      <c r="B38" s="48"/>
      <c r="C38" s="48"/>
      <c r="D38" s="48"/>
      <c r="E38" s="48"/>
      <c r="F38" s="48"/>
      <c r="G38" s="48"/>
      <c r="H38" s="48"/>
      <c r="I38" s="45">
        <f>SUM(I34:I37)</f>
        <v>7781.3099999999995</v>
      </c>
    </row>
    <row r="40" spans="1:9" ht="14.45" x14ac:dyDescent="0.3">
      <c r="B40" s="46" t="s">
        <v>39</v>
      </c>
      <c r="C40" s="47"/>
    </row>
    <row r="41" spans="1:9" ht="14.45" x14ac:dyDescent="0.3">
      <c r="A41" s="26"/>
      <c r="B41" s="4" t="s">
        <v>37</v>
      </c>
      <c r="C41" s="37">
        <v>1922</v>
      </c>
      <c r="D41" s="26"/>
      <c r="E41" s="38"/>
      <c r="F41" s="26"/>
      <c r="G41" s="26"/>
      <c r="H41" s="26"/>
      <c r="I41" s="26"/>
    </row>
    <row r="42" spans="1:9" thickBot="1" x14ac:dyDescent="0.35">
      <c r="B42" s="42" t="s">
        <v>15</v>
      </c>
      <c r="C42" s="43">
        <f>SUM(C34:C37)*0.03</f>
        <v>321.53820000000002</v>
      </c>
    </row>
    <row r="43" spans="1:9" thickTop="1" x14ac:dyDescent="0.3">
      <c r="B43" s="8" t="s">
        <v>18</v>
      </c>
      <c r="C43" s="8">
        <f>SUM(C41:C42)</f>
        <v>2243.5382</v>
      </c>
    </row>
  </sheetData>
  <mergeCells count="4">
    <mergeCell ref="B16:C16"/>
    <mergeCell ref="A14:H14"/>
    <mergeCell ref="A38:H38"/>
    <mergeCell ref="B40:C40"/>
  </mergeCells>
  <pageMargins left="0.7" right="0.7" top="0.75" bottom="0.75" header="0.3" footer="0.3"/>
  <pageSetup scale="7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13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3">
      <c r="C2" s="3" t="s">
        <v>13</v>
      </c>
      <c r="D2" s="3"/>
      <c r="E2" s="3"/>
    </row>
    <row r="3" spans="1:12" x14ac:dyDescent="0.25">
      <c r="C3" s="3" t="s">
        <v>14</v>
      </c>
      <c r="D3" s="3"/>
      <c r="E3" s="3"/>
    </row>
    <row r="4" spans="1:12" ht="14.45" x14ac:dyDescent="0.3">
      <c r="C4" s="3" t="s">
        <v>19</v>
      </c>
      <c r="D4" s="3"/>
      <c r="E4" s="3"/>
    </row>
    <row r="5" spans="1:12" ht="14.45" x14ac:dyDescent="0.3">
      <c r="C5" s="3" t="s">
        <v>20</v>
      </c>
    </row>
    <row r="6" spans="1:12" ht="14.45" x14ac:dyDescent="0.3">
      <c r="C6" s="3"/>
    </row>
    <row r="7" spans="1:12" s="30" customFormat="1" ht="30" x14ac:dyDescent="0.25">
      <c r="A7" s="27"/>
      <c r="B7" s="28"/>
      <c r="C7" s="49" t="s">
        <v>21</v>
      </c>
      <c r="D7" s="50"/>
      <c r="E7" s="14" t="s">
        <v>24</v>
      </c>
      <c r="F7" s="49" t="s">
        <v>26</v>
      </c>
      <c r="G7" s="50"/>
      <c r="H7" s="14" t="s">
        <v>29</v>
      </c>
      <c r="I7" s="14" t="s">
        <v>30</v>
      </c>
      <c r="J7" s="49" t="s">
        <v>31</v>
      </c>
      <c r="K7" s="50"/>
    </row>
    <row r="8" spans="1:12" s="26" customFormat="1" ht="28.9" x14ac:dyDescent="0.3">
      <c r="A8" s="4"/>
      <c r="B8" s="14" t="s">
        <v>25</v>
      </c>
      <c r="C8" s="14" t="s">
        <v>22</v>
      </c>
      <c r="D8" s="14" t="s">
        <v>23</v>
      </c>
      <c r="E8" s="33" t="s">
        <v>32</v>
      </c>
      <c r="F8" s="34" t="s">
        <v>33</v>
      </c>
      <c r="G8" s="33" t="s">
        <v>34</v>
      </c>
      <c r="H8" s="35" t="s">
        <v>35</v>
      </c>
      <c r="I8" s="34" t="s">
        <v>27</v>
      </c>
      <c r="J8" s="35" t="s">
        <v>28</v>
      </c>
      <c r="K8" s="34" t="s">
        <v>27</v>
      </c>
    </row>
    <row r="9" spans="1:12" ht="14.45" x14ac:dyDescent="0.3">
      <c r="A9" s="2" t="s">
        <v>0</v>
      </c>
      <c r="B9" s="20">
        <v>148.1</v>
      </c>
      <c r="C9" s="20">
        <v>61</v>
      </c>
      <c r="D9" s="25">
        <v>45</v>
      </c>
      <c r="E9" s="22">
        <f>B9*C9*0.02</f>
        <v>180.68200000000002</v>
      </c>
      <c r="F9" s="22">
        <f>B9*D9*0.01125</f>
        <v>74.975624999999994</v>
      </c>
      <c r="G9" s="22">
        <f>B9*D9*0.0315</f>
        <v>209.93174999999999</v>
      </c>
      <c r="H9" s="22">
        <f>B9*C9*0.05</f>
        <v>451.70500000000004</v>
      </c>
      <c r="I9" s="22">
        <v>0</v>
      </c>
      <c r="J9" s="21">
        <f>SUM(E9,G9,H9)</f>
        <v>842.31875000000002</v>
      </c>
      <c r="K9" s="21">
        <f>SUM(F9,I9)</f>
        <v>74.975624999999994</v>
      </c>
      <c r="L9" s="6"/>
    </row>
    <row r="10" spans="1:12" ht="14.45" x14ac:dyDescent="0.3">
      <c r="A10" s="5"/>
      <c r="B10" s="23"/>
      <c r="C10" s="23"/>
      <c r="D10" s="24"/>
      <c r="E10" s="24"/>
      <c r="F10" s="24"/>
      <c r="G10" s="24"/>
      <c r="H10" s="24"/>
      <c r="I10" s="24"/>
      <c r="J10" s="24"/>
      <c r="K10" s="24"/>
      <c r="L10" s="6"/>
    </row>
    <row r="11" spans="1:12" ht="14.45" x14ac:dyDescent="0.3">
      <c r="A11" s="2" t="s">
        <v>2</v>
      </c>
      <c r="B11" s="20">
        <v>148.1</v>
      </c>
      <c r="C11" s="20">
        <v>61</v>
      </c>
      <c r="D11" s="25">
        <v>61</v>
      </c>
      <c r="E11" s="22">
        <f>B11*C11*0.02</f>
        <v>180.68200000000002</v>
      </c>
      <c r="F11" s="22">
        <f>B11*D11*0.01125</f>
        <v>101.63362499999999</v>
      </c>
      <c r="G11" s="22">
        <f>B11*D11*0.0315</f>
        <v>284.57415000000003</v>
      </c>
      <c r="H11" s="22">
        <f>B11*C11*0.05</f>
        <v>451.70500000000004</v>
      </c>
      <c r="I11" s="22">
        <v>5662.02</v>
      </c>
      <c r="J11" s="21">
        <f>SUM(E11,G11,H11)</f>
        <v>916.96115000000009</v>
      </c>
      <c r="K11" s="21">
        <f>SUM(F11,I11)</f>
        <v>5763.6536250000008</v>
      </c>
      <c r="L11" s="7"/>
    </row>
    <row r="12" spans="1:12" ht="14.45" x14ac:dyDescent="0.3">
      <c r="A12" s="5"/>
      <c r="B12" s="23"/>
      <c r="C12" s="23"/>
      <c r="D12" s="24"/>
      <c r="E12" s="24"/>
      <c r="F12" s="24"/>
      <c r="G12" s="24"/>
      <c r="H12" s="24"/>
      <c r="I12" s="24"/>
      <c r="J12" s="24"/>
      <c r="K12" s="24"/>
    </row>
    <row r="14" spans="1:12" ht="14.45" x14ac:dyDescent="0.3">
      <c r="C14" s="49" t="s">
        <v>31</v>
      </c>
      <c r="D14" s="50"/>
    </row>
    <row r="15" spans="1:12" ht="14.45" x14ac:dyDescent="0.3">
      <c r="C15" s="31" t="s">
        <v>28</v>
      </c>
      <c r="D15" s="32">
        <f>SUM(J9:J11)</f>
        <v>1759.2799</v>
      </c>
      <c r="F15" s="19"/>
      <c r="G15" s="18"/>
    </row>
    <row r="16" spans="1:12" thickBot="1" x14ac:dyDescent="0.35">
      <c r="C16" s="40" t="s">
        <v>27</v>
      </c>
      <c r="D16" s="41">
        <f>SUM(K9:K11)</f>
        <v>5838.6292500000009</v>
      </c>
    </row>
    <row r="17" spans="3:14" thickTop="1" x14ac:dyDescent="0.3">
      <c r="C17" s="8" t="s">
        <v>18</v>
      </c>
      <c r="D17" s="8">
        <f>D15+D16</f>
        <v>7597.9091500000013</v>
      </c>
    </row>
    <row r="18" spans="3:14" ht="14.45" x14ac:dyDescent="0.3">
      <c r="D18" s="3"/>
      <c r="G18" s="16"/>
    </row>
    <row r="19" spans="3:14" ht="14.45" x14ac:dyDescent="0.3">
      <c r="G19" s="17"/>
      <c r="H19" s="19"/>
      <c r="N19" s="12"/>
    </row>
    <row r="20" spans="3:14" ht="14.45" x14ac:dyDescent="0.3">
      <c r="G20" s="15"/>
    </row>
    <row r="22" spans="3:14" ht="14.45" x14ac:dyDescent="0.3">
      <c r="D22" s="7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13" bestFit="1" customWidth="1"/>
    <col min="8" max="8" width="13.5703125" bestFit="1" customWidth="1"/>
  </cols>
  <sheetData>
    <row r="2" spans="1:6" ht="16.149999999999999" customHeight="1" x14ac:dyDescent="0.3">
      <c r="C2" s="3" t="s">
        <v>13</v>
      </c>
    </row>
    <row r="3" spans="1:6" x14ac:dyDescent="0.25">
      <c r="C3" s="3" t="s">
        <v>14</v>
      </c>
    </row>
    <row r="4" spans="1:6" ht="14.45" x14ac:dyDescent="0.3">
      <c r="C4" s="3" t="s">
        <v>19</v>
      </c>
    </row>
    <row r="5" spans="1:6" ht="14.45" x14ac:dyDescent="0.3">
      <c r="C5" s="3" t="s">
        <v>20</v>
      </c>
    </row>
    <row r="6" spans="1:6" ht="14.45" x14ac:dyDescent="0.3">
      <c r="C6" s="3"/>
    </row>
    <row r="7" spans="1:6" s="30" customFormat="1" ht="30.75" customHeight="1" x14ac:dyDescent="0.25">
      <c r="A7" s="27"/>
      <c r="B7" s="28"/>
      <c r="C7" s="36" t="s">
        <v>36</v>
      </c>
      <c r="D7" s="49" t="s">
        <v>38</v>
      </c>
      <c r="E7" s="50"/>
    </row>
    <row r="8" spans="1:6" s="26" customFormat="1" ht="14.45" x14ac:dyDescent="0.3">
      <c r="A8" s="4"/>
      <c r="B8" s="14" t="s">
        <v>25</v>
      </c>
      <c r="C8" s="14" t="s">
        <v>22</v>
      </c>
      <c r="D8" s="34" t="s">
        <v>27</v>
      </c>
      <c r="E8" s="33" t="s">
        <v>28</v>
      </c>
    </row>
    <row r="9" spans="1:6" ht="14.45" x14ac:dyDescent="0.3">
      <c r="A9" s="2" t="s">
        <v>0</v>
      </c>
      <c r="B9" s="39">
        <v>148.1</v>
      </c>
      <c r="C9" s="20">
        <v>31</v>
      </c>
      <c r="D9" s="22">
        <v>57.39</v>
      </c>
      <c r="E9" s="22">
        <v>798.31</v>
      </c>
      <c r="F9" s="6"/>
    </row>
    <row r="10" spans="1:6" ht="14.45" x14ac:dyDescent="0.3">
      <c r="A10" s="5"/>
      <c r="B10" s="23"/>
      <c r="C10" s="23"/>
      <c r="D10" s="24"/>
      <c r="E10" s="24"/>
      <c r="F10" s="6"/>
    </row>
    <row r="11" spans="1:6" ht="14.45" x14ac:dyDescent="0.3">
      <c r="A11" s="2" t="s">
        <v>2</v>
      </c>
      <c r="B11" s="20">
        <v>148.1</v>
      </c>
      <c r="C11" s="20">
        <v>31</v>
      </c>
      <c r="D11" s="22">
        <v>57.39</v>
      </c>
      <c r="E11" s="22">
        <v>798.31</v>
      </c>
      <c r="F11" s="7"/>
    </row>
    <row r="12" spans="1:6" ht="14.45" x14ac:dyDescent="0.3">
      <c r="A12" s="5"/>
      <c r="B12" s="23"/>
      <c r="C12" s="23"/>
      <c r="D12" s="24"/>
      <c r="E12" s="24"/>
    </row>
    <row r="14" spans="1:6" ht="14.45" x14ac:dyDescent="0.3">
      <c r="D14" s="36" t="s">
        <v>31</v>
      </c>
      <c r="E14" s="29"/>
    </row>
    <row r="15" spans="1:6" ht="14.45" x14ac:dyDescent="0.3">
      <c r="D15" s="31" t="s">
        <v>28</v>
      </c>
      <c r="E15" s="32">
        <f>SUM(E9,E11)</f>
        <v>1596.62</v>
      </c>
    </row>
    <row r="16" spans="1:6" thickBot="1" x14ac:dyDescent="0.35">
      <c r="D16" s="40" t="s">
        <v>27</v>
      </c>
      <c r="E16" s="41">
        <f>SUM(D9,D11)</f>
        <v>114.78</v>
      </c>
    </row>
    <row r="17" spans="4:8" thickTop="1" x14ac:dyDescent="0.3">
      <c r="D17" s="8" t="s">
        <v>18</v>
      </c>
      <c r="E17" s="44">
        <f>E15+E16</f>
        <v>1711.3999999999999</v>
      </c>
    </row>
    <row r="18" spans="4:8" ht="14.45" x14ac:dyDescent="0.3">
      <c r="E18" s="16"/>
    </row>
    <row r="19" spans="4:8" ht="14.45" x14ac:dyDescent="0.3">
      <c r="E19" s="17"/>
      <c r="H19" s="12"/>
    </row>
    <row r="20" spans="4:8" ht="14.45" x14ac:dyDescent="0.3">
      <c r="E20" s="15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MARZO</vt:lpstr>
      <vt:lpstr>IMPUESTOS INFONAVIT</vt:lpstr>
      <vt:lpstr>IMPUESTOS IMSS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user</cp:lastModifiedBy>
  <cp:lastPrinted>2022-02-23T18:14:42Z</cp:lastPrinted>
  <dcterms:created xsi:type="dcterms:W3CDTF">2020-01-10T16:46:47Z</dcterms:created>
  <dcterms:modified xsi:type="dcterms:W3CDTF">2023-04-13T01:48:01Z</dcterms:modified>
</cp:coreProperties>
</file>